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Warranty Tracker" state="visible" r:id="rId4"/>
    <sheet sheetId="2" name="Summary" state="visible" r:id="rId5"/>
  </sheets>
  <calcPr calcId="171027"/>
</workbook>
</file>

<file path=xl/sharedStrings.xml><?xml version="1.0" encoding="utf-8"?>
<sst xmlns="http://schemas.openxmlformats.org/spreadsheetml/2006/main" count="88" uniqueCount="74">
  <si>
    <t>Asset Name</t>
  </si>
  <si>
    <t>Make / Model</t>
  </si>
  <si>
    <t>Serial Number</t>
  </si>
  <si>
    <t>Vendor</t>
  </si>
  <si>
    <t>Purchase Date</t>
  </si>
  <si>
    <t>Warranty Length</t>
  </si>
  <si>
    <t>Warranty Expiry</t>
  </si>
  <si>
    <t>Days Remaining</t>
  </si>
  <si>
    <t>Status</t>
  </si>
  <si>
    <t>Warranty Type</t>
  </si>
  <si>
    <t>Support Contact</t>
  </si>
  <si>
    <t>Notes</t>
  </si>
  <si>
    <t>MacBook Pro 16" M3</t>
  </si>
  <si>
    <t>Apple MacBook Pro M3 Max</t>
  </si>
  <si>
    <t>C02ZN1MDLVDL</t>
  </si>
  <si>
    <t>Apple</t>
  </si>
  <si>
    <t>1 year</t>
  </si>
  <si>
    <t>Standard</t>
  </si>
  <si>
    <t>getsupport.apple.com</t>
  </si>
  <si>
    <t>AppleCare available — £249 for 3yr</t>
  </si>
  <si>
    <t>MacBook Air 15" M3</t>
  </si>
  <si>
    <t>Apple MacBook Air M3</t>
  </si>
  <si>
    <t>C02YK2NDLVDM</t>
  </si>
  <si>
    <t>Warranty expired — consider replacement</t>
  </si>
  <si>
    <t>ThinkPad X1 Carbon</t>
  </si>
  <si>
    <t>Lenovo X1 Carbon Gen 12</t>
  </si>
  <si>
    <t>PF3ABCDE</t>
  </si>
  <si>
    <t>Lenovo</t>
  </si>
  <si>
    <t>3 years</t>
  </si>
  <si>
    <t>On-site</t>
  </si>
  <si>
    <t>support.lenovo.com</t>
  </si>
  <si>
    <t>Premier Support — next business day on-site</t>
  </si>
  <si>
    <t>Dell UltraSharp 27"</t>
  </si>
  <si>
    <t>Dell U2723QE</t>
  </si>
  <si>
    <t>CN-04K2M-12345</t>
  </si>
  <si>
    <t>Dell</t>
  </si>
  <si>
    <t>dell.com/support</t>
  </si>
  <si>
    <t>Premium Panel Exchange included</t>
  </si>
  <si>
    <t>LG 27UK850-W</t>
  </si>
  <si>
    <t>LG2024-78901</t>
  </si>
  <si>
    <t>LG</t>
  </si>
  <si>
    <t>2 years</t>
  </si>
  <si>
    <t>lg.com/support</t>
  </si>
  <si>
    <t/>
  </si>
  <si>
    <t>Sony WH-1000XM5</t>
  </si>
  <si>
    <t>SN-WH5-44321</t>
  </si>
  <si>
    <t>Sony</t>
  </si>
  <si>
    <t>sony.com/support</t>
  </si>
  <si>
    <t>Noise-cancelling headset</t>
  </si>
  <si>
    <t>Herman Miller Aeron</t>
  </si>
  <si>
    <t>Herman Miller Aeron Size B</t>
  </si>
  <si>
    <t>HM-AER-2024-001</t>
  </si>
  <si>
    <t>Herman Miller</t>
  </si>
  <si>
    <t>12 years</t>
  </si>
  <si>
    <t>Full warranty</t>
  </si>
  <si>
    <t>hermanmiller.com</t>
  </si>
  <si>
    <t>12-year warranty on all components</t>
  </si>
  <si>
    <t>CalDigit TS4</t>
  </si>
  <si>
    <t>CalDigit TS4 Dock</t>
  </si>
  <si>
    <t>CD-2024-88712</t>
  </si>
  <si>
    <t>CalDigit</t>
  </si>
  <si>
    <t>caldigit.com/support</t>
  </si>
  <si>
    <t>Warranty Dashboard</t>
  </si>
  <si>
    <t>Auto-calculated from the Warranty Tracker sheet. Check this monthly.</t>
  </si>
  <si>
    <t>Overview</t>
  </si>
  <si>
    <t>Action Required</t>
  </si>
  <si>
    <t>Total tracked items</t>
  </si>
  <si>
    <t>Items needing renewal</t>
  </si>
  <si>
    <t>Active warranties</t>
  </si>
  <si>
    <t>Items with no expiry date</t>
  </si>
  <si>
    <t>Expiring within 30 days</t>
  </si>
  <si>
    <t>Next expiry date</t>
  </si>
  <si>
    <t>Expiring within 90 days</t>
  </si>
  <si>
    <t>Expired warranties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</si>
</sst>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YYYY-MM-DD"/>
  </numFmts>
  <fonts count="7" x14ac:knownFonts="1">
    <font>
      <color theme="1"/>
      <family val="2"/>
      <scheme val="minor"/>
      <sz val="11"/>
      <name val="Calibri"/>
    </font>
    <font>
      <b/>
      <color rgb="FFFFFFFF"/>
      <sz val="11"/>
      <name val="Calibri"/>
    </font>
    <font>
      <sz val="11"/>
      <name val="Calibri"/>
    </font>
    <font>
      <b/>
      <color rgb="FF1F6EB3"/>
      <sz val="18"/>
      <name val="Calibri"/>
    </font>
    <font>
      <i/>
      <color rgb="FF71717A"/>
      <sz val="10"/>
    </font>
    <font>
      <b/>
      <color rgb="FF1F6EB3"/>
      <sz val="13"/>
    </font>
    <font>
      <b/>
      <sz val="11"/>
      <name val="Calibri"/>
    </font>
  </fonts>
  <fills count="5">
    <fill>
      <patternFill patternType="none"/>
    </fill>
    <fill>
      <patternFill patternType="gray125"/>
    </fill>
    <fill>
      <patternFill patternType="solid">
        <fgColor rgb="FF1F6EB3"/>
      </patternFill>
    </fill>
    <fill>
      <patternFill patternType="solid">
        <fgColor rgb="FFF8F8F8"/>
      </patternFill>
    </fill>
    <fill>
      <patternFill patternType="solid">
        <fgColor rgb="FFEEF5FB"/>
      </patternFill>
    </fill>
  </fills>
  <borders count="3">
    <border>
      <left/>
      <right/>
      <top/>
      <bottom/>
      <diagonal/>
    </border>
    <border>
      <left style="thin">
        <color rgb="FFD0D0D0"/>
      </left>
      <right style="thin">
        <color rgb="FFD0D0D0"/>
      </right>
      <top style="thin">
        <color rgb="FFD0D0D0"/>
      </top>
      <bottom style="thin">
        <color rgb="FFD0D0D0"/>
      </bottom>
      <diagonal/>
    </border>
    <border>
      <left/>
      <right/>
      <top/>
      <bottom style="medium">
        <color rgb="FF1F6EB3"/>
      </bottom>
      <diagonal/>
    </border>
  </borders>
  <cellStyleXfs count="1">
    <xf numFmtId="0" fontId="0" fillId="0" borderId="0"/>
  </cellStyleXfs>
  <cellXfs count="21">
    <xf numFmtId="0" fontId="0" fillId="0" borderId="0" xfId="0"/>
    <xf numFmtId="164" fontId="0" fillId="0" borderId="0" xfId="0" applyNumberFormat="1"/>
    <xf numFmtId="1" fontId="0" fillId="0" borderId="0" xfId="0" applyNumberFormat="1"/>
    <xf numFmtId="0" fontId="1" fillId="2" borderId="1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 vertical="center"/>
    </xf>
    <xf numFmtId="0" fontId="2" fillId="0" borderId="0" xfId="0" applyFont="1"/>
    <xf numFmtId="0" fontId="2" fillId="0" borderId="1" xfId="0" applyFont="1" applyBorder="1"/>
    <xf numFmtId="164" fontId="2" fillId="0" borderId="1" xfId="0" applyNumberFormat="1" applyFont="1" applyBorder="1"/>
    <xf numFmtId="1" fontId="2" fillId="0" borderId="1" xfId="0" applyNumberFormat="1" applyFont="1" applyBorder="1"/>
    <xf numFmtId="0" fontId="2" fillId="3" borderId="1" xfId="0" applyFont="1" applyFill="1" applyBorder="1"/>
    <xf numFmtId="164" fontId="2" fillId="3" borderId="1" xfId="0" applyNumberFormat="1" applyFont="1" applyFill="1" applyBorder="1"/>
    <xf numFmtId="1" fontId="2" fillId="3" borderId="1" xfId="0" applyNumberFormat="1" applyFont="1" applyFill="1" applyBorder="1"/>
    <xf numFmtId="0" fontId="3" fillId="0" borderId="0" xfId="0" applyFont="1"/>
    <xf numFmtId="0" fontId="4" fillId="0" borderId="0" xfId="0" applyFont="1"/>
    <xf numFmtId="0" fontId="5" fillId="0" borderId="2" xfId="0" applyFont="1" applyBorder="1"/>
    <xf numFmtId="0" fontId="0" fillId="0" borderId="2" xfId="0" applyBorder="1"/>
    <xf numFmtId="0" fontId="2" fillId="4" borderId="1" xfId="0" applyFont="1" applyFill="1" applyBorder="1"/>
    <xf numFmtId="1" fontId="6" fillId="4" borderId="1" xfId="0" applyNumberFormat="1" applyFont="1" applyFill="1" applyBorder="1"/>
    <xf numFmtId="1" fontId="6" fillId="0" borderId="1" xfId="0" applyNumberFormat="1" applyFont="1" applyBorder="1"/>
    <xf numFmtId="164" fontId="6" fillId="4" borderId="1" xfId="0" applyNumberFormat="1" applyFont="1" applyFill="1" applyBorder="1"/>
  </cellXfs>
  <cellStyles count="1">
    <cellStyle name="Normal" xfId="0" builtinId="0"/>
  </cellStyles>
  <dxfs count="7">
    <dxf>
      <font>
        <b/>
        <color rgb="FFDC2626"/>
      </font>
      <fill>
        <patternFill patternType="solid">
          <fgColor rgb="FFFDE8E8"/>
        </patternFill>
      </fill>
    </dxf>
    <dxf>
      <font>
        <b/>
        <color rgb="FFD97706"/>
      </font>
      <fill>
        <patternFill patternType="solid">
          <fgColor rgb="FFFFFBEB"/>
        </patternFill>
      </fill>
    </dxf>
    <dxf>
      <font>
        <color rgb="FFA16207"/>
      </font>
      <fill>
        <patternFill patternType="solid">
          <fgColor rgb="FFFEF9C3"/>
        </patternFill>
      </fill>
    </dxf>
    <dxf>
      <font>
        <color rgb="FF059669"/>
      </font>
      <fill>
        <patternFill patternType="solid">
          <fgColor rgb="FFECFDF5"/>
        </patternFill>
      </fill>
    </dxf>
    <dxf>
      <font>
        <b/>
        <color rgb="FFDC2626"/>
      </font>
    </dxf>
    <dxf>
      <font>
        <b/>
        <color rgb="FFD97706"/>
      </font>
    </dxf>
    <dxf>
      <font>
        <b/>
        <color rgb="FFDC262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0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4" customWidth="1"/>
    <col min="2" max="2" width="26" customWidth="1"/>
    <col min="3" max="3" width="22" customWidth="1"/>
    <col min="4" max="4" width="18" customWidth="1"/>
    <col min="5" max="5" width="14" style="1" customWidth="1"/>
    <col min="6" max="6" width="16" customWidth="1"/>
    <col min="7" max="7" width="16" style="1" customWidth="1"/>
    <col min="8" max="8" width="16" style="2" customWidth="1"/>
    <col min="9" max="9" width="14" customWidth="1"/>
    <col min="10" max="10" width="16" customWidth="1"/>
    <col min="11" max="11" width="22" customWidth="1"/>
    <col min="12" max="12" width="28" customWidth="1"/>
  </cols>
  <sheetData>
    <row r="1" ht="24" customHeight="1" spans="1:12" x14ac:dyDescent="0.25">
      <c r="A1" s="3" t="s">
        <v>0</v>
      </c>
      <c r="B1" s="3" t="s">
        <v>1</v>
      </c>
      <c r="C1" s="3" t="s">
        <v>2</v>
      </c>
      <c r="D1" s="3" t="s">
        <v>3</v>
      </c>
      <c r="E1" s="4" t="s">
        <v>4</v>
      </c>
      <c r="F1" s="3" t="s">
        <v>5</v>
      </c>
      <c r="G1" s="4" t="s">
        <v>6</v>
      </c>
      <c r="H1" s="5" t="s">
        <v>7</v>
      </c>
      <c r="I1" s="3" t="s">
        <v>8</v>
      </c>
      <c r="J1" s="3" t="s">
        <v>9</v>
      </c>
      <c r="K1" s="3" t="s">
        <v>10</v>
      </c>
      <c r="L1" s="3" t="s">
        <v>11</v>
      </c>
    </row>
    <row r="2" spans="1:12" s="6" customFormat="1" x14ac:dyDescent="0.25">
      <c r="A2" s="7" t="s">
        <v>12</v>
      </c>
      <c r="B2" s="7" t="s">
        <v>13</v>
      </c>
      <c r="C2" s="7" t="s">
        <v>14</v>
      </c>
      <c r="D2" s="7" t="s">
        <v>15</v>
      </c>
      <c r="E2" s="8">
        <v>45519</v>
      </c>
      <c r="F2" s="7" t="s">
        <v>16</v>
      </c>
      <c r="G2" s="8">
        <v>45884</v>
      </c>
      <c r="H2" s="9">
        <f>IF(G2="","",G2-TODAY())</f>
      </c>
      <c r="I2" s="7">
        <f>IF(H2="","",IF(H2&lt;0,"Expired",IF(H2&lt;=30,"Expiring Soon",IF(H2&lt;=90,"Check Soon","Active"))))</f>
      </c>
      <c r="J2" s="7" t="s">
        <v>17</v>
      </c>
      <c r="K2" s="7" t="s">
        <v>18</v>
      </c>
      <c r="L2" s="7" t="s">
        <v>19</v>
      </c>
    </row>
    <row r="3" spans="1:12" s="6" customFormat="1" x14ac:dyDescent="0.25">
      <c r="A3" s="10" t="s">
        <v>20</v>
      </c>
      <c r="B3" s="10" t="s">
        <v>21</v>
      </c>
      <c r="C3" s="10" t="s">
        <v>22</v>
      </c>
      <c r="D3" s="10" t="s">
        <v>15</v>
      </c>
      <c r="E3" s="11">
        <v>45444</v>
      </c>
      <c r="F3" s="10" t="s">
        <v>16</v>
      </c>
      <c r="G3" s="11">
        <v>45809</v>
      </c>
      <c r="H3" s="12">
        <f>IF(G3="","",G3-TODAY())</f>
      </c>
      <c r="I3" s="10">
        <f>IF(H3="","",IF(H3&lt;0,"Expired",IF(H3&lt;=30,"Expiring Soon",IF(H3&lt;=90,"Check Soon","Active"))))</f>
      </c>
      <c r="J3" s="10" t="s">
        <v>17</v>
      </c>
      <c r="K3" s="10" t="s">
        <v>18</v>
      </c>
      <c r="L3" s="10" t="s">
        <v>23</v>
      </c>
    </row>
    <row r="4" spans="1:12" s="6" customFormat="1" x14ac:dyDescent="0.25">
      <c r="A4" s="7" t="s">
        <v>24</v>
      </c>
      <c r="B4" s="7" t="s">
        <v>25</v>
      </c>
      <c r="C4" s="7" t="s">
        <v>26</v>
      </c>
      <c r="D4" s="7" t="s">
        <v>27</v>
      </c>
      <c r="E4" s="8">
        <v>45371</v>
      </c>
      <c r="F4" s="7" t="s">
        <v>28</v>
      </c>
      <c r="G4" s="8">
        <v>46466</v>
      </c>
      <c r="H4" s="9">
        <f>IF(G4="","",G4-TODAY())</f>
      </c>
      <c r="I4" s="7">
        <f>IF(H4="","",IF(H4&lt;0,"Expired",IF(H4&lt;=30,"Expiring Soon",IF(H4&lt;=90,"Check Soon","Active"))))</f>
      </c>
      <c r="J4" s="7" t="s">
        <v>29</v>
      </c>
      <c r="K4" s="7" t="s">
        <v>30</v>
      </c>
      <c r="L4" s="7" t="s">
        <v>31</v>
      </c>
    </row>
    <row r="5" spans="1:12" s="6" customFormat="1" x14ac:dyDescent="0.25">
      <c r="A5" s="10" t="s">
        <v>32</v>
      </c>
      <c r="B5" s="10" t="s">
        <v>33</v>
      </c>
      <c r="C5" s="10" t="s">
        <v>34</v>
      </c>
      <c r="D5" s="10" t="s">
        <v>35</v>
      </c>
      <c r="E5" s="11">
        <v>45519</v>
      </c>
      <c r="F5" s="10" t="s">
        <v>28</v>
      </c>
      <c r="G5" s="11">
        <v>46614</v>
      </c>
      <c r="H5" s="12">
        <f>IF(G5="","",G5-TODAY())</f>
      </c>
      <c r="I5" s="10">
        <f>IF(H5="","",IF(H5&lt;0,"Expired",IF(H5&lt;=30,"Expiring Soon",IF(H5&lt;=90,"Check Soon","Active"))))</f>
      </c>
      <c r="J5" s="10" t="s">
        <v>17</v>
      </c>
      <c r="K5" s="10" t="s">
        <v>36</v>
      </c>
      <c r="L5" s="10" t="s">
        <v>37</v>
      </c>
    </row>
    <row r="6" spans="1:12" s="6" customFormat="1" x14ac:dyDescent="0.25">
      <c r="A6" s="7" t="s">
        <v>38</v>
      </c>
      <c r="B6" s="7" t="s">
        <v>38</v>
      </c>
      <c r="C6" s="7" t="s">
        <v>39</v>
      </c>
      <c r="D6" s="7" t="s">
        <v>40</v>
      </c>
      <c r="E6" s="8">
        <v>45240</v>
      </c>
      <c r="F6" s="7" t="s">
        <v>41</v>
      </c>
      <c r="G6" s="8">
        <v>45971</v>
      </c>
      <c r="H6" s="9">
        <f>IF(G6="","",G6-TODAY())</f>
      </c>
      <c r="I6" s="7">
        <f>IF(H6="","",IF(H6&lt;0,"Expired",IF(H6&lt;=30,"Expiring Soon",IF(H6&lt;=90,"Check Soon","Active"))))</f>
      </c>
      <c r="J6" s="7" t="s">
        <v>17</v>
      </c>
      <c r="K6" s="7" t="s">
        <v>42</v>
      </c>
      <c r="L6" s="7" t="s">
        <v>43</v>
      </c>
    </row>
    <row r="7" spans="1:12" s="6" customFormat="1" x14ac:dyDescent="0.25">
      <c r="A7" s="10" t="s">
        <v>44</v>
      </c>
      <c r="B7" s="10" t="s">
        <v>44</v>
      </c>
      <c r="C7" s="10" t="s">
        <v>45</v>
      </c>
      <c r="D7" s="10" t="s">
        <v>46</v>
      </c>
      <c r="E7" s="11">
        <v>45444</v>
      </c>
      <c r="F7" s="10" t="s">
        <v>16</v>
      </c>
      <c r="G7" s="11">
        <v>45809</v>
      </c>
      <c r="H7" s="12">
        <f>IF(G7="","",G7-TODAY())</f>
      </c>
      <c r="I7" s="10">
        <f>IF(H7="","",IF(H7&lt;0,"Expired",IF(H7&lt;=30,"Expiring Soon",IF(H7&lt;=90,"Check Soon","Active"))))</f>
      </c>
      <c r="J7" s="10" t="s">
        <v>17</v>
      </c>
      <c r="K7" s="10" t="s">
        <v>47</v>
      </c>
      <c r="L7" s="10" t="s">
        <v>48</v>
      </c>
    </row>
    <row r="8" spans="1:12" s="6" customFormat="1" x14ac:dyDescent="0.25">
      <c r="A8" s="7" t="s">
        <v>49</v>
      </c>
      <c r="B8" s="7" t="s">
        <v>50</v>
      </c>
      <c r="C8" s="7" t="s">
        <v>51</v>
      </c>
      <c r="D8" s="7" t="s">
        <v>52</v>
      </c>
      <c r="E8" s="8">
        <v>45306</v>
      </c>
      <c r="F8" s="7" t="s">
        <v>53</v>
      </c>
      <c r="G8" s="8">
        <v>49689</v>
      </c>
      <c r="H8" s="9">
        <f>IF(G8="","",G8-TODAY())</f>
      </c>
      <c r="I8" s="7">
        <f>IF(H8="","",IF(H8&lt;0,"Expired",IF(H8&lt;=30,"Expiring Soon",IF(H8&lt;=90,"Check Soon","Active"))))</f>
      </c>
      <c r="J8" s="7" t="s">
        <v>54</v>
      </c>
      <c r="K8" s="7" t="s">
        <v>55</v>
      </c>
      <c r="L8" s="7" t="s">
        <v>56</v>
      </c>
    </row>
    <row r="9" spans="1:12" s="6" customFormat="1" x14ac:dyDescent="0.25">
      <c r="A9" s="10" t="s">
        <v>57</v>
      </c>
      <c r="B9" s="10" t="s">
        <v>58</v>
      </c>
      <c r="C9" s="10" t="s">
        <v>59</v>
      </c>
      <c r="D9" s="10" t="s">
        <v>60</v>
      </c>
      <c r="E9" s="11">
        <v>45444</v>
      </c>
      <c r="F9" s="10" t="s">
        <v>41</v>
      </c>
      <c r="G9" s="11">
        <v>46174</v>
      </c>
      <c r="H9" s="12">
        <f>IF(G9="","",G9-TODAY())</f>
      </c>
      <c r="I9" s="10">
        <f>IF(H9="","",IF(H9&lt;0,"Expired",IF(H9&lt;=30,"Expiring Soon",IF(H9&lt;=90,"Check Soon","Active"))))</f>
      </c>
      <c r="J9" s="10" t="s">
        <v>17</v>
      </c>
      <c r="K9" s="10" t="s">
        <v>61</v>
      </c>
      <c r="L9" s="10" t="s">
        <v>43</v>
      </c>
    </row>
    <row r="10" spans="5:10" x14ac:dyDescent="0.25">
      <c r="E10" s="1"/>
      <c r="G10" s="1"/>
      <c r="H10" s="2">
        <f>IF(G10="","",G10-TODAY())</f>
      </c>
      <c r="I10">
        <f>IF(H10="","",IF(H10&lt;0,"Expired",IF(H10&lt;=30,"Expiring Soon",IF(H10&lt;=90,"Check Soon","Active"))))</f>
      </c>
    </row>
    <row r="11" spans="5:10" x14ac:dyDescent="0.25">
      <c r="E11" s="1"/>
      <c r="G11" s="1"/>
      <c r="H11" s="2">
        <f>IF(G11="","",G11-TODAY())</f>
      </c>
      <c r="I11">
        <f>IF(H11="","",IF(H11&lt;0,"Expired",IF(H11&lt;=30,"Expiring Soon",IF(H11&lt;=90,"Check Soon","Active"))))</f>
      </c>
    </row>
    <row r="12" spans="5:10" x14ac:dyDescent="0.25">
      <c r="E12" s="1"/>
      <c r="G12" s="1"/>
      <c r="H12" s="2">
        <f>IF(G12="","",G12-TODAY())</f>
      </c>
      <c r="I12">
        <f>IF(H12="","",IF(H12&lt;0,"Expired",IF(H12&lt;=30,"Expiring Soon",IF(H12&lt;=90,"Check Soon","Active"))))</f>
      </c>
    </row>
    <row r="13" spans="5:10" x14ac:dyDescent="0.25">
      <c r="E13" s="1"/>
      <c r="G13" s="1"/>
      <c r="H13" s="2">
        <f>IF(G13="","",G13-TODAY())</f>
      </c>
      <c r="I13">
        <f>IF(H13="","",IF(H13&lt;0,"Expired",IF(H13&lt;=30,"Expiring Soon",IF(H13&lt;=90,"Check Soon","Active"))))</f>
      </c>
    </row>
    <row r="14" spans="5:10" x14ac:dyDescent="0.25">
      <c r="E14" s="1"/>
      <c r="G14" s="1"/>
      <c r="H14" s="2">
        <f>IF(G14="","",G14-TODAY())</f>
      </c>
      <c r="I14">
        <f>IF(H14="","",IF(H14&lt;0,"Expired",IF(H14&lt;=30,"Expiring Soon",IF(H14&lt;=90,"Check Soon","Active"))))</f>
      </c>
    </row>
    <row r="15" spans="5:10" x14ac:dyDescent="0.25">
      <c r="E15" s="1"/>
      <c r="G15" s="1"/>
      <c r="H15" s="2">
        <f>IF(G15="","",G15-TODAY())</f>
      </c>
      <c r="I15">
        <f>IF(H15="","",IF(H15&lt;0,"Expired",IF(H15&lt;=30,"Expiring Soon",IF(H15&lt;=90,"Check Soon","Active"))))</f>
      </c>
    </row>
    <row r="16" spans="5:10" x14ac:dyDescent="0.25">
      <c r="E16" s="1"/>
      <c r="G16" s="1"/>
      <c r="H16" s="2">
        <f>IF(G16="","",G16-TODAY())</f>
      </c>
      <c r="I16">
        <f>IF(H16="","",IF(H16&lt;0,"Expired",IF(H16&lt;=30,"Expiring Soon",IF(H16&lt;=90,"Check Soon","Active"))))</f>
      </c>
    </row>
    <row r="17" spans="5:10" x14ac:dyDescent="0.25">
      <c r="E17" s="1"/>
      <c r="G17" s="1"/>
      <c r="H17" s="2">
        <f>IF(G17="","",G17-TODAY())</f>
      </c>
      <c r="I17">
        <f>IF(H17="","",IF(H17&lt;0,"Expired",IF(H17&lt;=30,"Expiring Soon",IF(H17&lt;=90,"Check Soon","Active"))))</f>
      </c>
    </row>
    <row r="18" spans="5:10" x14ac:dyDescent="0.25">
      <c r="E18" s="1"/>
      <c r="G18" s="1"/>
      <c r="H18" s="2">
        <f>IF(G18="","",G18-TODAY())</f>
      </c>
      <c r="I18">
        <f>IF(H18="","",IF(H18&lt;0,"Expired",IF(H18&lt;=30,"Expiring Soon",IF(H18&lt;=90,"Check Soon","Active"))))</f>
      </c>
    </row>
    <row r="19" spans="5:10" x14ac:dyDescent="0.25">
      <c r="E19" s="1"/>
      <c r="G19" s="1"/>
      <c r="H19" s="2">
        <f>IF(G19="","",G19-TODAY())</f>
      </c>
      <c r="I19">
        <f>IF(H19="","",IF(H19&lt;0,"Expired",IF(H19&lt;=30,"Expiring Soon",IF(H19&lt;=90,"Check Soon","Active"))))</f>
      </c>
    </row>
    <row r="20" spans="5:10" x14ac:dyDescent="0.25">
      <c r="E20" s="1"/>
      <c r="G20" s="1"/>
      <c r="H20" s="2">
        <f>IF(G20="","",G20-TODAY())</f>
      </c>
      <c r="I20">
        <f>IF(H20="","",IF(H20&lt;0,"Expired",IF(H20&lt;=30,"Expiring Soon",IF(H20&lt;=90,"Check Soon","Active"))))</f>
      </c>
    </row>
    <row r="21" spans="5:10" x14ac:dyDescent="0.25">
      <c r="E21" s="1"/>
      <c r="G21" s="1"/>
      <c r="H21" s="2">
        <f>IF(G21="","",G21-TODAY())</f>
      </c>
      <c r="I21">
        <f>IF(H21="","",IF(H21&lt;0,"Expired",IF(H21&lt;=30,"Expiring Soon",IF(H21&lt;=90,"Check Soon","Active"))))</f>
      </c>
    </row>
    <row r="22" spans="5:10" x14ac:dyDescent="0.25">
      <c r="E22" s="1"/>
      <c r="G22" s="1"/>
      <c r="H22" s="2">
        <f>IF(G22="","",G22-TODAY())</f>
      </c>
      <c r="I22">
        <f>IF(H22="","",IF(H22&lt;0,"Expired",IF(H22&lt;=30,"Expiring Soon",IF(H22&lt;=90,"Check Soon","Active"))))</f>
      </c>
    </row>
    <row r="23" spans="5:10" x14ac:dyDescent="0.25">
      <c r="E23" s="1"/>
      <c r="G23" s="1"/>
      <c r="H23" s="2">
        <f>IF(G23="","",G23-TODAY())</f>
      </c>
      <c r="I23">
        <f>IF(H23="","",IF(H23&lt;0,"Expired",IF(H23&lt;=30,"Expiring Soon",IF(H23&lt;=90,"Check Soon","Active"))))</f>
      </c>
    </row>
    <row r="24" spans="5:10" x14ac:dyDescent="0.25">
      <c r="E24" s="1"/>
      <c r="G24" s="1"/>
      <c r="H24" s="2">
        <f>IF(G24="","",G24-TODAY())</f>
      </c>
      <c r="I24">
        <f>IF(H24="","",IF(H24&lt;0,"Expired",IF(H24&lt;=30,"Expiring Soon",IF(H24&lt;=90,"Check Soon","Active"))))</f>
      </c>
    </row>
    <row r="25" spans="5:10" x14ac:dyDescent="0.25">
      <c r="E25" s="1"/>
      <c r="G25" s="1"/>
      <c r="H25" s="2">
        <f>IF(G25="","",G25-TODAY())</f>
      </c>
      <c r="I25">
        <f>IF(H25="","",IF(H25&lt;0,"Expired",IF(H25&lt;=30,"Expiring Soon",IF(H25&lt;=90,"Check Soon","Active"))))</f>
      </c>
    </row>
    <row r="26" spans="5:10" x14ac:dyDescent="0.25">
      <c r="E26" s="1"/>
      <c r="G26" s="1"/>
      <c r="H26" s="2">
        <f>IF(G26="","",G26-TODAY())</f>
      </c>
      <c r="I26">
        <f>IF(H26="","",IF(H26&lt;0,"Expired",IF(H26&lt;=30,"Expiring Soon",IF(H26&lt;=90,"Check Soon","Active"))))</f>
      </c>
    </row>
    <row r="27" spans="5:10" x14ac:dyDescent="0.25">
      <c r="E27" s="1"/>
      <c r="G27" s="1"/>
      <c r="H27" s="2">
        <f>IF(G27="","",G27-TODAY())</f>
      </c>
      <c r="I27">
        <f>IF(H27="","",IF(H27&lt;0,"Expired",IF(H27&lt;=30,"Expiring Soon",IF(H27&lt;=90,"Check Soon","Active"))))</f>
      </c>
    </row>
    <row r="28" spans="5:10" x14ac:dyDescent="0.25">
      <c r="E28" s="1"/>
      <c r="G28" s="1"/>
      <c r="H28" s="2">
        <f>IF(G28="","",G28-TODAY())</f>
      </c>
      <c r="I28">
        <f>IF(H28="","",IF(H28&lt;0,"Expired",IF(H28&lt;=30,"Expiring Soon",IF(H28&lt;=90,"Check Soon","Active"))))</f>
      </c>
    </row>
    <row r="29" spans="5:10" x14ac:dyDescent="0.25">
      <c r="E29" s="1"/>
      <c r="G29" s="1"/>
      <c r="H29" s="2">
        <f>IF(G29="","",G29-TODAY())</f>
      </c>
      <c r="I29">
        <f>IF(H29="","",IF(H29&lt;0,"Expired",IF(H29&lt;=30,"Expiring Soon",IF(H29&lt;=90,"Check Soon","Active"))))</f>
      </c>
    </row>
    <row r="30" spans="5:10" x14ac:dyDescent="0.25">
      <c r="E30" s="1"/>
      <c r="G30" s="1"/>
      <c r="H30" s="2">
        <f>IF(G30="","",G30-TODAY())</f>
      </c>
      <c r="I30">
        <f>IF(H30="","",IF(H30&lt;0,"Expired",IF(H30&lt;=30,"Expiring Soon",IF(H30&lt;=90,"Check Soon","Active"))))</f>
      </c>
    </row>
    <row r="31" spans="5:10" x14ac:dyDescent="0.25">
      <c r="E31" s="1"/>
      <c r="G31" s="1"/>
      <c r="H31" s="2">
        <f>IF(G31="","",G31-TODAY())</f>
      </c>
      <c r="I31">
        <f>IF(H31="","",IF(H31&lt;0,"Expired",IF(H31&lt;=30,"Expiring Soon",IF(H31&lt;=90,"Check Soon","Active"))))</f>
      </c>
    </row>
    <row r="32" spans="5:10" x14ac:dyDescent="0.25">
      <c r="E32" s="1"/>
      <c r="G32" s="1"/>
      <c r="H32" s="2">
        <f>IF(G32="","",G32-TODAY())</f>
      </c>
      <c r="I32">
        <f>IF(H32="","",IF(H32&lt;0,"Expired",IF(H32&lt;=30,"Expiring Soon",IF(H32&lt;=90,"Check Soon","Active"))))</f>
      </c>
    </row>
    <row r="33" spans="5:10" x14ac:dyDescent="0.25">
      <c r="E33" s="1"/>
      <c r="G33" s="1"/>
      <c r="H33" s="2">
        <f>IF(G33="","",G33-TODAY())</f>
      </c>
      <c r="I33">
        <f>IF(H33="","",IF(H33&lt;0,"Expired",IF(H33&lt;=30,"Expiring Soon",IF(H33&lt;=90,"Check Soon","Active"))))</f>
      </c>
    </row>
    <row r="34" spans="5:10" x14ac:dyDescent="0.25">
      <c r="E34" s="1"/>
      <c r="G34" s="1"/>
      <c r="H34" s="2">
        <f>IF(G34="","",G34-TODAY())</f>
      </c>
      <c r="I34">
        <f>IF(H34="","",IF(H34&lt;0,"Expired",IF(H34&lt;=30,"Expiring Soon",IF(H34&lt;=90,"Check Soon","Active"))))</f>
      </c>
    </row>
    <row r="35" spans="5:10" x14ac:dyDescent="0.25">
      <c r="E35" s="1"/>
      <c r="G35" s="1"/>
      <c r="H35" s="2">
        <f>IF(G35="","",G35-TODAY())</f>
      </c>
      <c r="I35">
        <f>IF(H35="","",IF(H35&lt;0,"Expired",IF(H35&lt;=30,"Expiring Soon",IF(H35&lt;=90,"Check Soon","Active"))))</f>
      </c>
    </row>
    <row r="36" spans="5:10" x14ac:dyDescent="0.25">
      <c r="E36" s="1"/>
      <c r="G36" s="1"/>
      <c r="H36" s="2">
        <f>IF(G36="","",G36-TODAY())</f>
      </c>
      <c r="I36">
        <f>IF(H36="","",IF(H36&lt;0,"Expired",IF(H36&lt;=30,"Expiring Soon",IF(H36&lt;=90,"Check Soon","Active"))))</f>
      </c>
    </row>
    <row r="37" spans="5:10" x14ac:dyDescent="0.25">
      <c r="E37" s="1"/>
      <c r="G37" s="1"/>
      <c r="H37" s="2">
        <f>IF(G37="","",G37-TODAY())</f>
      </c>
      <c r="I37">
        <f>IF(H37="","",IF(H37&lt;0,"Expired",IF(H37&lt;=30,"Expiring Soon",IF(H37&lt;=90,"Check Soon","Active"))))</f>
      </c>
    </row>
    <row r="38" spans="5:10" x14ac:dyDescent="0.25">
      <c r="E38" s="1"/>
      <c r="G38" s="1"/>
      <c r="H38" s="2">
        <f>IF(G38="","",G38-TODAY())</f>
      </c>
      <c r="I38">
        <f>IF(H38="","",IF(H38&lt;0,"Expired",IF(H38&lt;=30,"Expiring Soon",IF(H38&lt;=90,"Check Soon","Active"))))</f>
      </c>
    </row>
    <row r="39" spans="5:10" x14ac:dyDescent="0.25">
      <c r="E39" s="1"/>
      <c r="G39" s="1"/>
      <c r="H39" s="2">
        <f>IF(G39="","",G39-TODAY())</f>
      </c>
      <c r="I39">
        <f>IF(H39="","",IF(H39&lt;0,"Expired",IF(H39&lt;=30,"Expiring Soon",IF(H39&lt;=90,"Check Soon","Active"))))</f>
      </c>
    </row>
    <row r="40" spans="5:10" x14ac:dyDescent="0.25">
      <c r="E40" s="1"/>
      <c r="G40" s="1"/>
      <c r="H40" s="2">
        <f>IF(G40="","",G40-TODAY())</f>
      </c>
      <c r="I40">
        <f>IF(H40="","",IF(H40&lt;0,"Expired",IF(H40&lt;=30,"Expiring Soon",IF(H40&lt;=90,"Check Soon","Active"))))</f>
      </c>
    </row>
    <row r="41" spans="5:10" x14ac:dyDescent="0.25">
      <c r="E41" s="1"/>
      <c r="G41" s="1"/>
      <c r="H41" s="2">
        <f>IF(G41="","",G41-TODAY())</f>
      </c>
      <c r="I41">
        <f>IF(H41="","",IF(H41&lt;0,"Expired",IF(H41&lt;=30,"Expiring Soon",IF(H41&lt;=90,"Check Soon","Active"))))</f>
      </c>
    </row>
    <row r="42" spans="5:10" x14ac:dyDescent="0.25">
      <c r="E42" s="1"/>
      <c r="G42" s="1"/>
      <c r="H42" s="2">
        <f>IF(G42="","",G42-TODAY())</f>
      </c>
      <c r="I42">
        <f>IF(H42="","",IF(H42&lt;0,"Expired",IF(H42&lt;=30,"Expiring Soon",IF(H42&lt;=90,"Check Soon","Active"))))</f>
      </c>
    </row>
    <row r="43" spans="5:10" x14ac:dyDescent="0.25">
      <c r="E43" s="1"/>
      <c r="G43" s="1"/>
      <c r="H43" s="2">
        <f>IF(G43="","",G43-TODAY())</f>
      </c>
      <c r="I43">
        <f>IF(H43="","",IF(H43&lt;0,"Expired",IF(H43&lt;=30,"Expiring Soon",IF(H43&lt;=90,"Check Soon","Active"))))</f>
      </c>
    </row>
    <row r="44" spans="5:10" x14ac:dyDescent="0.25">
      <c r="E44" s="1"/>
      <c r="G44" s="1"/>
      <c r="H44" s="2">
        <f>IF(G44="","",G44-TODAY())</f>
      </c>
      <c r="I44">
        <f>IF(H44="","",IF(H44&lt;0,"Expired",IF(H44&lt;=30,"Expiring Soon",IF(H44&lt;=90,"Check Soon","Active"))))</f>
      </c>
    </row>
    <row r="45" spans="5:10" x14ac:dyDescent="0.25">
      <c r="E45" s="1"/>
      <c r="G45" s="1"/>
      <c r="H45" s="2">
        <f>IF(G45="","",G45-TODAY())</f>
      </c>
      <c r="I45">
        <f>IF(H45="","",IF(H45&lt;0,"Expired",IF(H45&lt;=30,"Expiring Soon",IF(H45&lt;=90,"Check Soon","Active"))))</f>
      </c>
    </row>
    <row r="46" spans="5:10" x14ac:dyDescent="0.25">
      <c r="E46" s="1"/>
      <c r="G46" s="1"/>
      <c r="H46" s="2">
        <f>IF(G46="","",G46-TODAY())</f>
      </c>
      <c r="I46">
        <f>IF(H46="","",IF(H46&lt;0,"Expired",IF(H46&lt;=30,"Expiring Soon",IF(H46&lt;=90,"Check Soon","Active"))))</f>
      </c>
    </row>
    <row r="47" spans="5:10" x14ac:dyDescent="0.25">
      <c r="E47" s="1"/>
      <c r="G47" s="1"/>
      <c r="H47" s="2">
        <f>IF(G47="","",G47-TODAY())</f>
      </c>
      <c r="I47">
        <f>IF(H47="","",IF(H47&lt;0,"Expired",IF(H47&lt;=30,"Expiring Soon",IF(H47&lt;=90,"Check Soon","Active"))))</f>
      </c>
    </row>
    <row r="48" spans="5:10" x14ac:dyDescent="0.25">
      <c r="E48" s="1"/>
      <c r="G48" s="1"/>
      <c r="H48" s="2">
        <f>IF(G48="","",G48-TODAY())</f>
      </c>
      <c r="I48">
        <f>IF(H48="","",IF(H48&lt;0,"Expired",IF(H48&lt;=30,"Expiring Soon",IF(H48&lt;=90,"Check Soon","Active"))))</f>
      </c>
    </row>
    <row r="49" spans="5:10" x14ac:dyDescent="0.25">
      <c r="E49" s="1"/>
      <c r="G49" s="1"/>
      <c r="H49" s="2">
        <f>IF(G49="","",G49-TODAY())</f>
      </c>
      <c r="I49">
        <f>IF(H49="","",IF(H49&lt;0,"Expired",IF(H49&lt;=30,"Expiring Soon",IF(H49&lt;=90,"Check Soon","Active"))))</f>
      </c>
    </row>
    <row r="50" spans="5:10" x14ac:dyDescent="0.25">
      <c r="E50" s="1"/>
      <c r="G50" s="1"/>
      <c r="H50" s="2">
        <f>IF(G50="","",G50-TODAY())</f>
      </c>
      <c r="I50">
        <f>IF(H50="","",IF(H50&lt;0,"Expired",IF(H50&lt;=30,"Expiring Soon",IF(H50&lt;=90,"Check Soon","Active"))))</f>
      </c>
    </row>
    <row r="51" spans="5:10" x14ac:dyDescent="0.25">
      <c r="E51" s="1"/>
      <c r="G51" s="1"/>
      <c r="H51" s="2">
        <f>IF(G51="","",G51-TODAY())</f>
      </c>
      <c r="I51">
        <f>IF(H51="","",IF(H51&lt;0,"Expired",IF(H51&lt;=30,"Expiring Soon",IF(H51&lt;=90,"Check Soon","Active"))))</f>
      </c>
    </row>
    <row r="52" spans="5:10" x14ac:dyDescent="0.25">
      <c r="E52" s="1"/>
      <c r="G52" s="1"/>
      <c r="H52" s="2">
        <f>IF(G52="","",G52-TODAY())</f>
      </c>
      <c r="I52">
        <f>IF(H52="","",IF(H52&lt;0,"Expired",IF(H52&lt;=30,"Expiring Soon",IF(H52&lt;=90,"Check Soon","Active"))))</f>
      </c>
    </row>
    <row r="53" spans="5:10" x14ac:dyDescent="0.25">
      <c r="E53" s="1"/>
      <c r="G53" s="1"/>
      <c r="H53" s="2">
        <f>IF(G53="","",G53-TODAY())</f>
      </c>
      <c r="I53">
        <f>IF(H53="","",IF(H53&lt;0,"Expired",IF(H53&lt;=30,"Expiring Soon",IF(H53&lt;=90,"Check Soon","Active"))))</f>
      </c>
    </row>
    <row r="54" spans="5:10" x14ac:dyDescent="0.25">
      <c r="E54" s="1"/>
      <c r="G54" s="1"/>
      <c r="H54" s="2">
        <f>IF(G54="","",G54-TODAY())</f>
      </c>
      <c r="I54">
        <f>IF(H54="","",IF(H54&lt;0,"Expired",IF(H54&lt;=30,"Expiring Soon",IF(H54&lt;=90,"Check Soon","Active"))))</f>
      </c>
    </row>
    <row r="55" spans="5:10" x14ac:dyDescent="0.25">
      <c r="E55" s="1"/>
      <c r="G55" s="1"/>
      <c r="H55" s="2">
        <f>IF(G55="","",G55-TODAY())</f>
      </c>
      <c r="I55">
        <f>IF(H55="","",IF(H55&lt;0,"Expired",IF(H55&lt;=30,"Expiring Soon",IF(H55&lt;=90,"Check Soon","Active"))))</f>
      </c>
    </row>
    <row r="56" spans="5:10" x14ac:dyDescent="0.25">
      <c r="E56" s="1"/>
      <c r="G56" s="1"/>
      <c r="H56" s="2">
        <f>IF(G56="","",G56-TODAY())</f>
      </c>
      <c r="I56">
        <f>IF(H56="","",IF(H56&lt;0,"Expired",IF(H56&lt;=30,"Expiring Soon",IF(H56&lt;=90,"Check Soon","Active"))))</f>
      </c>
    </row>
    <row r="57" spans="5:10" x14ac:dyDescent="0.25">
      <c r="E57" s="1"/>
      <c r="G57" s="1"/>
      <c r="H57" s="2">
        <f>IF(G57="","",G57-TODAY())</f>
      </c>
      <c r="I57">
        <f>IF(H57="","",IF(H57&lt;0,"Expired",IF(H57&lt;=30,"Expiring Soon",IF(H57&lt;=90,"Check Soon","Active"))))</f>
      </c>
    </row>
    <row r="58" spans="5:10" x14ac:dyDescent="0.25">
      <c r="E58" s="1"/>
      <c r="G58" s="1"/>
      <c r="H58" s="2">
        <f>IF(G58="","",G58-TODAY())</f>
      </c>
      <c r="I58">
        <f>IF(H58="","",IF(H58&lt;0,"Expired",IF(H58&lt;=30,"Expiring Soon",IF(H58&lt;=90,"Check Soon","Active"))))</f>
      </c>
    </row>
    <row r="59" spans="5:10" x14ac:dyDescent="0.25">
      <c r="E59" s="1"/>
      <c r="G59" s="1"/>
      <c r="H59" s="2">
        <f>IF(G59="","",G59-TODAY())</f>
      </c>
      <c r="I59">
        <f>IF(H59="","",IF(H59&lt;0,"Expired",IF(H59&lt;=30,"Expiring Soon",IF(H59&lt;=90,"Check Soon","Active"))))</f>
      </c>
    </row>
    <row r="60" spans="5:10" x14ac:dyDescent="0.25">
      <c r="E60" s="1"/>
      <c r="G60" s="1"/>
      <c r="H60" s="2">
        <f>IF(G60="","",G60-TODAY())</f>
      </c>
      <c r="I60">
        <f>IF(H60="","",IF(H60&lt;0,"Expired",IF(H60&lt;=30,"Expiring Soon",IF(H60&lt;=90,"Check Soon","Active"))))</f>
      </c>
    </row>
    <row r="61" spans="5:10" x14ac:dyDescent="0.25">
      <c r="E61" s="1"/>
      <c r="G61" s="1"/>
      <c r="H61" s="2">
        <f>IF(G61="","",G61-TODAY())</f>
      </c>
      <c r="I61">
        <f>IF(H61="","",IF(H61&lt;0,"Expired",IF(H61&lt;=30,"Expiring Soon",IF(H61&lt;=90,"Check Soon","Active"))))</f>
      </c>
    </row>
    <row r="62" spans="5:10" x14ac:dyDescent="0.25">
      <c r="E62" s="1"/>
      <c r="G62" s="1"/>
      <c r="H62" s="2">
        <f>IF(G62="","",G62-TODAY())</f>
      </c>
      <c r="I62">
        <f>IF(H62="","",IF(H62&lt;0,"Expired",IF(H62&lt;=30,"Expiring Soon",IF(H62&lt;=90,"Check Soon","Active"))))</f>
      </c>
    </row>
    <row r="63" spans="5:10" x14ac:dyDescent="0.25">
      <c r="E63" s="1"/>
      <c r="G63" s="1"/>
      <c r="H63" s="2">
        <f>IF(G63="","",G63-TODAY())</f>
      </c>
      <c r="I63">
        <f>IF(H63="","",IF(H63&lt;0,"Expired",IF(H63&lt;=30,"Expiring Soon",IF(H63&lt;=90,"Check Soon","Active"))))</f>
      </c>
    </row>
    <row r="64" spans="5:10" x14ac:dyDescent="0.25">
      <c r="E64" s="1"/>
      <c r="G64" s="1"/>
      <c r="H64" s="2">
        <f>IF(G64="","",G64-TODAY())</f>
      </c>
      <c r="I64">
        <f>IF(H64="","",IF(H64&lt;0,"Expired",IF(H64&lt;=30,"Expiring Soon",IF(H64&lt;=90,"Check Soon","Active"))))</f>
      </c>
    </row>
    <row r="65" spans="5:10" x14ac:dyDescent="0.25">
      <c r="E65" s="1"/>
      <c r="G65" s="1"/>
      <c r="H65" s="2">
        <f>IF(G65="","",G65-TODAY())</f>
      </c>
      <c r="I65">
        <f>IF(H65="","",IF(H65&lt;0,"Expired",IF(H65&lt;=30,"Expiring Soon",IF(H65&lt;=90,"Check Soon","Active"))))</f>
      </c>
    </row>
    <row r="66" spans="5:10" x14ac:dyDescent="0.25">
      <c r="E66" s="1"/>
      <c r="G66" s="1"/>
      <c r="H66" s="2">
        <f>IF(G66="","",G66-TODAY())</f>
      </c>
      <c r="I66">
        <f>IF(H66="","",IF(H66&lt;0,"Expired",IF(H66&lt;=30,"Expiring Soon",IF(H66&lt;=90,"Check Soon","Active"))))</f>
      </c>
    </row>
    <row r="67" spans="5:10" x14ac:dyDescent="0.25">
      <c r="E67" s="1"/>
      <c r="G67" s="1"/>
      <c r="H67" s="2">
        <f>IF(G67="","",G67-TODAY())</f>
      </c>
      <c r="I67">
        <f>IF(H67="","",IF(H67&lt;0,"Expired",IF(H67&lt;=30,"Expiring Soon",IF(H67&lt;=90,"Check Soon","Active"))))</f>
      </c>
    </row>
    <row r="68" spans="5:10" x14ac:dyDescent="0.25">
      <c r="E68" s="1"/>
      <c r="G68" s="1"/>
      <c r="H68" s="2">
        <f>IF(G68="","",G68-TODAY())</f>
      </c>
      <c r="I68">
        <f>IF(H68="","",IF(H68&lt;0,"Expired",IF(H68&lt;=30,"Expiring Soon",IF(H68&lt;=90,"Check Soon","Active"))))</f>
      </c>
    </row>
    <row r="69" spans="5:10" x14ac:dyDescent="0.25">
      <c r="E69" s="1"/>
      <c r="G69" s="1"/>
      <c r="H69" s="2">
        <f>IF(G69="","",G69-TODAY())</f>
      </c>
      <c r="I69">
        <f>IF(H69="","",IF(H69&lt;0,"Expired",IF(H69&lt;=30,"Expiring Soon",IF(H69&lt;=90,"Check Soon","Active"))))</f>
      </c>
    </row>
    <row r="70" spans="5:10" x14ac:dyDescent="0.25">
      <c r="E70" s="1"/>
      <c r="G70" s="1"/>
      <c r="H70" s="2">
        <f>IF(G70="","",G70-TODAY())</f>
      </c>
      <c r="I70">
        <f>IF(H70="","",IF(H70&lt;0,"Expired",IF(H70&lt;=30,"Expiring Soon",IF(H70&lt;=90,"Check Soon","Active"))))</f>
      </c>
    </row>
    <row r="71" spans="5:10" x14ac:dyDescent="0.25">
      <c r="E71" s="1"/>
      <c r="G71" s="1"/>
      <c r="H71" s="2">
        <f>IF(G71="","",G71-TODAY())</f>
      </c>
      <c r="I71">
        <f>IF(H71="","",IF(H71&lt;0,"Expired",IF(H71&lt;=30,"Expiring Soon",IF(H71&lt;=90,"Check Soon","Active"))))</f>
      </c>
    </row>
    <row r="72" spans="5:10" x14ac:dyDescent="0.25">
      <c r="E72" s="1"/>
      <c r="G72" s="1"/>
      <c r="H72" s="2">
        <f>IF(G72="","",G72-TODAY())</f>
      </c>
      <c r="I72">
        <f>IF(H72="","",IF(H72&lt;0,"Expired",IF(H72&lt;=30,"Expiring Soon",IF(H72&lt;=90,"Check Soon","Active"))))</f>
      </c>
    </row>
    <row r="73" spans="5:10" x14ac:dyDescent="0.25">
      <c r="E73" s="1"/>
      <c r="G73" s="1"/>
      <c r="H73" s="2">
        <f>IF(G73="","",G73-TODAY())</f>
      </c>
      <c r="I73">
        <f>IF(H73="","",IF(H73&lt;0,"Expired",IF(H73&lt;=30,"Expiring Soon",IF(H73&lt;=90,"Check Soon","Active"))))</f>
      </c>
    </row>
    <row r="74" spans="5:10" x14ac:dyDescent="0.25">
      <c r="E74" s="1"/>
      <c r="G74" s="1"/>
      <c r="H74" s="2">
        <f>IF(G74="","",G74-TODAY())</f>
      </c>
      <c r="I74">
        <f>IF(H74="","",IF(H74&lt;0,"Expired",IF(H74&lt;=30,"Expiring Soon",IF(H74&lt;=90,"Check Soon","Active"))))</f>
      </c>
    </row>
    <row r="75" spans="5:10" x14ac:dyDescent="0.25">
      <c r="E75" s="1"/>
      <c r="G75" s="1"/>
      <c r="H75" s="2">
        <f>IF(G75="","",G75-TODAY())</f>
      </c>
      <c r="I75">
        <f>IF(H75="","",IF(H75&lt;0,"Expired",IF(H75&lt;=30,"Expiring Soon",IF(H75&lt;=90,"Check Soon","Active"))))</f>
      </c>
    </row>
    <row r="76" spans="5:10" x14ac:dyDescent="0.25">
      <c r="E76" s="1"/>
      <c r="G76" s="1"/>
      <c r="H76" s="2">
        <f>IF(G76="","",G76-TODAY())</f>
      </c>
      <c r="I76">
        <f>IF(H76="","",IF(H76&lt;0,"Expired",IF(H76&lt;=30,"Expiring Soon",IF(H76&lt;=90,"Check Soon","Active"))))</f>
      </c>
    </row>
    <row r="77" spans="5:10" x14ac:dyDescent="0.25">
      <c r="E77" s="1"/>
      <c r="G77" s="1"/>
      <c r="H77" s="2">
        <f>IF(G77="","",G77-TODAY())</f>
      </c>
      <c r="I77">
        <f>IF(H77="","",IF(H77&lt;0,"Expired",IF(H77&lt;=30,"Expiring Soon",IF(H77&lt;=90,"Check Soon","Active"))))</f>
      </c>
    </row>
    <row r="78" spans="5:10" x14ac:dyDescent="0.25">
      <c r="E78" s="1"/>
      <c r="G78" s="1"/>
      <c r="H78" s="2">
        <f>IF(G78="","",G78-TODAY())</f>
      </c>
      <c r="I78">
        <f>IF(H78="","",IF(H78&lt;0,"Expired",IF(H78&lt;=30,"Expiring Soon",IF(H78&lt;=90,"Check Soon","Active"))))</f>
      </c>
    </row>
    <row r="79" spans="5:10" x14ac:dyDescent="0.25">
      <c r="E79" s="1"/>
      <c r="G79" s="1"/>
      <c r="H79" s="2">
        <f>IF(G79="","",G79-TODAY())</f>
      </c>
      <c r="I79">
        <f>IF(H79="","",IF(H79&lt;0,"Expired",IF(H79&lt;=30,"Expiring Soon",IF(H79&lt;=90,"Check Soon","Active"))))</f>
      </c>
    </row>
    <row r="80" spans="5:10" x14ac:dyDescent="0.25">
      <c r="E80" s="1"/>
      <c r="G80" s="1"/>
      <c r="H80" s="2">
        <f>IF(G80="","",G80-TODAY())</f>
      </c>
      <c r="I80">
        <f>IF(H80="","",IF(H80&lt;0,"Expired",IF(H80&lt;=30,"Expiring Soon",IF(H80&lt;=90,"Check Soon","Active"))))</f>
      </c>
    </row>
    <row r="81" spans="5:10" x14ac:dyDescent="0.25">
      <c r="E81" s="1"/>
      <c r="G81" s="1"/>
      <c r="H81" s="2">
        <f>IF(G81="","",G81-TODAY())</f>
      </c>
      <c r="I81">
        <f>IF(H81="","",IF(H81&lt;0,"Expired",IF(H81&lt;=30,"Expiring Soon",IF(H81&lt;=90,"Check Soon","Active"))))</f>
      </c>
    </row>
    <row r="82" spans="5:10" x14ac:dyDescent="0.25">
      <c r="E82" s="1"/>
      <c r="G82" s="1"/>
      <c r="H82" s="2">
        <f>IF(G82="","",G82-TODAY())</f>
      </c>
      <c r="I82">
        <f>IF(H82="","",IF(H82&lt;0,"Expired",IF(H82&lt;=30,"Expiring Soon",IF(H82&lt;=90,"Check Soon","Active"))))</f>
      </c>
    </row>
    <row r="83" spans="5:10" x14ac:dyDescent="0.25">
      <c r="E83" s="1"/>
      <c r="G83" s="1"/>
      <c r="H83" s="2">
        <f>IF(G83="","",G83-TODAY())</f>
      </c>
      <c r="I83">
        <f>IF(H83="","",IF(H83&lt;0,"Expired",IF(H83&lt;=30,"Expiring Soon",IF(H83&lt;=90,"Check Soon","Active"))))</f>
      </c>
    </row>
    <row r="84" spans="5:10" x14ac:dyDescent="0.25">
      <c r="E84" s="1"/>
      <c r="G84" s="1"/>
      <c r="H84" s="2">
        <f>IF(G84="","",G84-TODAY())</f>
      </c>
      <c r="I84">
        <f>IF(H84="","",IF(H84&lt;0,"Expired",IF(H84&lt;=30,"Expiring Soon",IF(H84&lt;=90,"Check Soon","Active"))))</f>
      </c>
    </row>
    <row r="85" spans="5:10" x14ac:dyDescent="0.25">
      <c r="E85" s="1"/>
      <c r="G85" s="1"/>
      <c r="H85" s="2">
        <f>IF(G85="","",G85-TODAY())</f>
      </c>
      <c r="I85">
        <f>IF(H85="","",IF(H85&lt;0,"Expired",IF(H85&lt;=30,"Expiring Soon",IF(H85&lt;=90,"Check Soon","Active"))))</f>
      </c>
    </row>
    <row r="86" spans="5:10" x14ac:dyDescent="0.25">
      <c r="E86" s="1"/>
      <c r="G86" s="1"/>
      <c r="H86" s="2">
        <f>IF(G86="","",G86-TODAY())</f>
      </c>
      <c r="I86">
        <f>IF(H86="","",IF(H86&lt;0,"Expired",IF(H86&lt;=30,"Expiring Soon",IF(H86&lt;=90,"Check Soon","Active"))))</f>
      </c>
    </row>
    <row r="87" spans="5:10" x14ac:dyDescent="0.25">
      <c r="E87" s="1"/>
      <c r="G87" s="1"/>
      <c r="H87" s="2">
        <f>IF(G87="","",G87-TODAY())</f>
      </c>
      <c r="I87">
        <f>IF(H87="","",IF(H87&lt;0,"Expired",IF(H87&lt;=30,"Expiring Soon",IF(H87&lt;=90,"Check Soon","Active"))))</f>
      </c>
    </row>
    <row r="88" spans="5:10" x14ac:dyDescent="0.25">
      <c r="E88" s="1"/>
      <c r="G88" s="1"/>
      <c r="H88" s="2">
        <f>IF(G88="","",G88-TODAY())</f>
      </c>
      <c r="I88">
        <f>IF(H88="","",IF(H88&lt;0,"Expired",IF(H88&lt;=30,"Expiring Soon",IF(H88&lt;=90,"Check Soon","Active"))))</f>
      </c>
    </row>
    <row r="89" spans="5:10" x14ac:dyDescent="0.25">
      <c r="E89" s="1"/>
      <c r="G89" s="1"/>
      <c r="H89" s="2">
        <f>IF(G89="","",G89-TODAY())</f>
      </c>
      <c r="I89">
        <f>IF(H89="","",IF(H89&lt;0,"Expired",IF(H89&lt;=30,"Expiring Soon",IF(H89&lt;=90,"Check Soon","Active"))))</f>
      </c>
    </row>
    <row r="90" spans="5:10" x14ac:dyDescent="0.25">
      <c r="E90" s="1"/>
      <c r="G90" s="1"/>
      <c r="H90" s="2">
        <f>IF(G90="","",G90-TODAY())</f>
      </c>
      <c r="I90">
        <f>IF(H90="","",IF(H90&lt;0,"Expired",IF(H90&lt;=30,"Expiring Soon",IF(H90&lt;=90,"Check Soon","Active"))))</f>
      </c>
    </row>
    <row r="91" spans="5:10" x14ac:dyDescent="0.25">
      <c r="E91" s="1"/>
      <c r="G91" s="1"/>
      <c r="H91" s="2">
        <f>IF(G91="","",G91-TODAY())</f>
      </c>
      <c r="I91">
        <f>IF(H91="","",IF(H91&lt;0,"Expired",IF(H91&lt;=30,"Expiring Soon",IF(H91&lt;=90,"Check Soon","Active"))))</f>
      </c>
    </row>
    <row r="92" spans="5:10" x14ac:dyDescent="0.25">
      <c r="E92" s="1"/>
      <c r="G92" s="1"/>
      <c r="H92" s="2">
        <f>IF(G92="","",G92-TODAY())</f>
      </c>
      <c r="I92">
        <f>IF(H92="","",IF(H92&lt;0,"Expired",IF(H92&lt;=30,"Expiring Soon",IF(H92&lt;=90,"Check Soon","Active"))))</f>
      </c>
    </row>
    <row r="93" spans="5:10" x14ac:dyDescent="0.25">
      <c r="E93" s="1"/>
      <c r="G93" s="1"/>
      <c r="H93" s="2">
        <f>IF(G93="","",G93-TODAY())</f>
      </c>
      <c r="I93">
        <f>IF(H93="","",IF(H93&lt;0,"Expired",IF(H93&lt;=30,"Expiring Soon",IF(H93&lt;=90,"Check Soon","Active"))))</f>
      </c>
    </row>
    <row r="94" spans="5:10" x14ac:dyDescent="0.25">
      <c r="E94" s="1"/>
      <c r="G94" s="1"/>
      <c r="H94" s="2">
        <f>IF(G94="","",G94-TODAY())</f>
      </c>
      <c r="I94">
        <f>IF(H94="","",IF(H94&lt;0,"Expired",IF(H94&lt;=30,"Expiring Soon",IF(H94&lt;=90,"Check Soon","Active"))))</f>
      </c>
    </row>
    <row r="95" spans="5:10" x14ac:dyDescent="0.25">
      <c r="E95" s="1"/>
      <c r="G95" s="1"/>
      <c r="H95" s="2">
        <f>IF(G95="","",G95-TODAY())</f>
      </c>
      <c r="I95">
        <f>IF(H95="","",IF(H95&lt;0,"Expired",IF(H95&lt;=30,"Expiring Soon",IF(H95&lt;=90,"Check Soon","Active"))))</f>
      </c>
    </row>
    <row r="96" spans="5:10" x14ac:dyDescent="0.25">
      <c r="E96" s="1"/>
      <c r="G96" s="1"/>
      <c r="H96" s="2">
        <f>IF(G96="","",G96-TODAY())</f>
      </c>
      <c r="I96">
        <f>IF(H96="","",IF(H96&lt;0,"Expired",IF(H96&lt;=30,"Expiring Soon",IF(H96&lt;=90,"Check Soon","Active"))))</f>
      </c>
    </row>
    <row r="97" spans="5:10" x14ac:dyDescent="0.25">
      <c r="E97" s="1"/>
      <c r="G97" s="1"/>
      <c r="H97" s="2">
        <f>IF(G97="","",G97-TODAY())</f>
      </c>
      <c r="I97">
        <f>IF(H97="","",IF(H97&lt;0,"Expired",IF(H97&lt;=30,"Expiring Soon",IF(H97&lt;=90,"Check Soon","Active"))))</f>
      </c>
    </row>
    <row r="98" spans="5:10" x14ac:dyDescent="0.25">
      <c r="E98" s="1"/>
      <c r="G98" s="1"/>
      <c r="H98" s="2">
        <f>IF(G98="","",G98-TODAY())</f>
      </c>
      <c r="I98">
        <f>IF(H98="","",IF(H98&lt;0,"Expired",IF(H98&lt;=30,"Expiring Soon",IF(H98&lt;=90,"Check Soon","Active"))))</f>
      </c>
    </row>
    <row r="99" spans="5:10" x14ac:dyDescent="0.25">
      <c r="E99" s="1"/>
      <c r="G99" s="1"/>
      <c r="H99" s="2">
        <f>IF(G99="","",G99-TODAY())</f>
      </c>
      <c r="I99">
        <f>IF(H99="","",IF(H99&lt;0,"Expired",IF(H99&lt;=30,"Expiring Soon",IF(H99&lt;=90,"Check Soon","Active"))))</f>
      </c>
    </row>
    <row r="100" spans="5:10" x14ac:dyDescent="0.25">
      <c r="E100" s="1"/>
      <c r="G100" s="1"/>
      <c r="H100" s="2">
        <f>IF(G100="","",G100-TODAY())</f>
      </c>
      <c r="I100">
        <f>IF(H100="","",IF(H100&lt;0,"Expired",IF(H100&lt;=30,"Expiring Soon",IF(H100&lt;=90,"Check Soon","Active"))))</f>
      </c>
    </row>
  </sheetData>
  <conditionalFormatting sqref="I2:I100">
    <cfRule type="containsText" dxfId="0" priority="1">
      <formula>NOT(ISERROR(SEARCH("Expired",I2)))</formula>
    </cfRule>
    <cfRule type="containsText" dxfId="1" priority="2">
      <formula>NOT(ISERROR(SEARCH("Expiring Soon",I2)))</formula>
    </cfRule>
    <cfRule type="containsText" dxfId="2" priority="3">
      <formula>NOT(ISERROR(SEARCH("Check Soon",I2)))</formula>
    </cfRule>
    <cfRule type="containsText" dxfId="3" priority="4">
      <formula>NOT(ISERROR(SEARCH("Active",I2)))</formula>
    </cfRule>
  </conditionalFormatting>
  <conditionalFormatting sqref="H2:H100">
    <cfRule type="cellIs" dxfId="4" priority="5" operator="lessThan">
      <formula>0</formula>
    </cfRule>
    <cfRule type="cellIs" dxfId="5" priority="6" operator="lessThan">
      <formula>31</formula>
    </cfRule>
  </conditionalFormatting>
  <dataValidations count="2">
    <dataValidation type="list" allowBlank="1" sqref="J10:J100">
      <formula1>"Standard,Extended,AppleCare,On-site,Full warranty,None"</formula1>
    </dataValidation>
    <dataValidation type="list" allowBlank="1" sqref="J2:J100">
      <formula1>"Standard,Extended,AppleCare,On-site,Full warranty,None"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FormatPr defaultRowHeight="15" outlineLevelRow="0" outlineLevelCol="0" x14ac:dyDescent="55"/>
  <cols>
    <col min="1" max="1" width="28" customWidth="1"/>
    <col min="2" max="2" width="16" customWidth="1"/>
    <col min="3" max="3" width="4" customWidth="1"/>
    <col min="4" max="4" width="28" customWidth="1"/>
    <col min="5" max="5" width="16" customWidth="1"/>
  </cols>
  <sheetData>
    <row r="1" ht="32" customHeight="1" spans="1:5" x14ac:dyDescent="0.25">
      <c r="A1" s="13" t="s">
        <v>62</v>
      </c>
      <c r="B1" s="13"/>
      <c r="C1" s="13"/>
      <c r="D1" s="13"/>
      <c r="E1" s="13"/>
    </row>
    <row r="2" spans="1:1" x14ac:dyDescent="0.25">
      <c r="A2" s="14" t="s">
        <v>63</v>
      </c>
    </row>
    <row r="4" spans="1:5" x14ac:dyDescent="0.25">
      <c r="A4" s="15" t="s">
        <v>64</v>
      </c>
      <c r="B4" s="16"/>
      <c r="D4" s="15" t="s">
        <v>65</v>
      </c>
      <c r="E4" s="16"/>
    </row>
    <row r="5" spans="1:5" x14ac:dyDescent="0.25">
      <c r="A5" s="17" t="s">
        <v>66</v>
      </c>
      <c r="B5" s="18">
        <f>COUNTA('Warranty Tracker'!A2:A100)</f>
      </c>
      <c r="D5" s="17" t="s">
        <v>67</v>
      </c>
      <c r="E5" s="18">
        <f>COUNTIF('Warranty Tracker'!I2:I100,"Expiring Soon")+COUNTIF('Warranty Tracker'!I2:I100,"Expired")</f>
      </c>
    </row>
    <row r="6" spans="1:5" x14ac:dyDescent="0.25">
      <c r="A6" s="7" t="s">
        <v>68</v>
      </c>
      <c r="B6" s="19">
        <f>COUNTIF('Warranty Tracker'!I2:I100,"Active")</f>
      </c>
      <c r="D6" s="7" t="s">
        <v>69</v>
      </c>
      <c r="E6" s="19">
        <f>SUMPRODUCT(('Warranty Tracker'!A2:A100&lt;&gt;"")*1*('Warranty Tracker'!G2:G100="")*1)</f>
      </c>
    </row>
    <row r="7" spans="1:5" x14ac:dyDescent="0.25">
      <c r="A7" s="17" t="s">
        <v>70</v>
      </c>
      <c r="B7" s="18">
        <f>COUNTIF('Warranty Tracker'!I2:I100,"Expiring Soon")</f>
      </c>
      <c r="D7" s="17" t="s">
        <v>71</v>
      </c>
      <c r="E7" s="20">
        <f>IF(COUNTIF('Warranty Tracker'!H2:H100,"&gt;0")&gt;0,MIN(IF('Warranty Tracker'!H2:H100&gt;0,'Warranty Tracker'!G2:G100)),"None")</f>
      </c>
    </row>
    <row r="8" spans="1:2" x14ac:dyDescent="0.25">
      <c r="A8" s="7" t="s">
        <v>72</v>
      </c>
      <c r="B8" s="19">
        <f>COUNTIF('Warranty Tracker'!I2:I100,"Check Soon")</f>
      </c>
    </row>
    <row r="9" spans="1:2" x14ac:dyDescent="0.25">
      <c r="A9" s="17" t="s">
        <v>73</v>
      </c>
      <c r="B9" s="18">
        <f>COUNTIF('Warranty Tracker'!I2:I100,"Expired")</f>
      </c>
    </row>
  </sheetData>
  <mergeCells count="1">
    <mergeCell ref="A1:E1"/>
  </mergeCells>
  <conditionalFormatting sqref="B7:B9">
    <cfRule type="cellIs" dxfId="6" priority="1" operator="greaterThan">
      <formula>0</formula>
    </cfRule>
  </conditionalFormatting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Warranty Tracker</vt:lpstr>
      <vt:lpstr>Summary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AssetJay</dc:creator>
  <dc:title/>
  <dc:subject/>
  <dc:description/>
  <cp:keywords/>
  <cp:category/>
  <cp:lastModifiedBy>Unknown</cp:lastModifiedBy>
  <dcterms:created xsi:type="dcterms:W3CDTF">2026-03-25T12:56:05Z</dcterms:created>
  <dcterms:modified xsi:type="dcterms:W3CDTF">2026-03-25T12:56:05Z</dcterms:modified>
</cp:coreProperties>
</file>